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Ignacy\Documents\Aaa\Surprise_2015_textbook\Excel_sheets\"/>
    </mc:Choice>
  </mc:AlternateContent>
  <bookViews>
    <workbookView xWindow="1530" yWindow="2520" windowWidth="12915" windowHeight="5055"/>
  </bookViews>
  <sheets>
    <sheet name="Diet_Selection" sheetId="10" r:id="rId1"/>
  </sheets>
  <definedNames>
    <definedName name="solver_adj" localSheetId="0" hidden="1">Diet_Selection!$G$3:$S$3,Diet_Selection!$E$23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Diet_Selection!$E$23</definedName>
    <definedName name="solver_lhs2" localSheetId="0" hidden="1">Diet_Selection!$S$3</definedName>
    <definedName name="solver_lhs3" localSheetId="0" hidden="1">Diet_Selection!$G$3:$S$3</definedName>
    <definedName name="solver_lhs4" localSheetId="0" hidden="1">Diet_Selection!$G$3:$M$3</definedName>
    <definedName name="solver_lhs5" localSheetId="0" hidden="1">Diet_Selection!$N$3</definedName>
    <definedName name="solver_lhs6" localSheetId="0" hidden="1">Diet_Selection!$O$3:$R$3</definedName>
    <definedName name="solver_lhs7" localSheetId="0" hidden="1">Diet_Selection!$E$23</definedName>
    <definedName name="solver_lhs8" localSheetId="0" hidden="1">Diet_Selection!$T$6:$T$17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8</definedName>
    <definedName name="solver_nwt" localSheetId="0" hidden="1">1</definedName>
    <definedName name="solver_opt" localSheetId="0" hidden="1">Diet_Selection!$E$23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l8" localSheetId="0" hidden="1">3</definedName>
    <definedName name="solver_rhs1" localSheetId="0" hidden="1">Diet_Selection!$E$19</definedName>
    <definedName name="solver_rhs2" localSheetId="0" hidden="1">2</definedName>
    <definedName name="solver_rhs3" localSheetId="0" hidden="1">0</definedName>
    <definedName name="solver_rhs4" localSheetId="0" hidden="1">2.5</definedName>
    <definedName name="solver_rhs5" localSheetId="0" hidden="1">5</definedName>
    <definedName name="solver_rhs6" localSheetId="0" hidden="1">1</definedName>
    <definedName name="solver_rhs7" localSheetId="0" hidden="1">Diet_Selection!$E$20</definedName>
    <definedName name="solver_rhs8" localSheetId="0" hidden="1">Diet_Selection!$U$6:$U$17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V5" i="10" l="1"/>
  <c r="V4" i="10"/>
  <c r="T4" i="10" l="1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U4" i="10" l="1"/>
  <c r="C20" i="10"/>
  <c r="E20" i="10" s="1"/>
  <c r="E19" i="10" l="1"/>
  <c r="E21" i="10" s="1"/>
</calcChain>
</file>

<file path=xl/sharedStrings.xml><?xml version="1.0" encoding="utf-8"?>
<sst xmlns="http://schemas.openxmlformats.org/spreadsheetml/2006/main" count="78" uniqueCount="69">
  <si>
    <t>y^</t>
  </si>
  <si>
    <t>y*</t>
  </si>
  <si>
    <t>max(...)</t>
  </si>
  <si>
    <r>
      <t>l</t>
    </r>
    <r>
      <rPr>
        <b/>
        <i/>
        <vertAlign val="subscript"/>
        <sz val="12"/>
        <color indexed="8"/>
        <rFont val="Czcionka tekstu podstawowego"/>
        <charset val="238"/>
      </rPr>
      <t>1</t>
    </r>
  </si>
  <si>
    <r>
      <t>l</t>
    </r>
    <r>
      <rPr>
        <b/>
        <i/>
        <vertAlign val="subscript"/>
        <sz val="12"/>
        <color indexed="8"/>
        <rFont val="Czcionka tekstu podstawowego"/>
        <charset val="238"/>
      </rPr>
      <t>2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</si>
  <si>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1</t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</si>
  <si>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2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</si>
  <si>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3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</si>
  <si>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4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</si>
  <si>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5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</si>
  <si>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6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</si>
  <si>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7</t>
    </r>
    <r>
      <rPr>
        <sz val="11"/>
        <color indexed="8"/>
        <rFont val="Czcionka tekstu podstawowego"/>
        <family val="2"/>
        <charset val="238"/>
      </rPr>
      <t/>
    </r>
  </si>
  <si>
    <r>
      <t>l</t>
    </r>
    <r>
      <rPr>
        <b/>
        <vertAlign val="subscript"/>
        <sz val="12"/>
        <color indexed="8"/>
        <rFont val="Czcionka tekstu podstawowego"/>
        <charset val="238"/>
      </rPr>
      <t>2</t>
    </r>
    <r>
      <rPr>
        <b/>
        <sz val="12"/>
        <color indexed="8"/>
        <rFont val="Czcionka tekstu podstawowego"/>
        <family val="2"/>
        <charset val="238"/>
      </rPr>
      <t>(y*</t>
    </r>
    <r>
      <rPr>
        <b/>
        <vertAlign val="subscript"/>
        <sz val="12"/>
        <color indexed="8"/>
        <rFont val="Czcionka tekstu podstawowego"/>
        <charset val="238"/>
      </rPr>
      <t>2</t>
    </r>
    <r>
      <rPr>
        <b/>
        <sz val="12"/>
        <color indexed="8"/>
        <rFont val="Czcionka tekstu podstawowego"/>
        <family val="2"/>
        <charset val="238"/>
      </rPr>
      <t xml:space="preserve"> - f</t>
    </r>
    <r>
      <rPr>
        <b/>
        <vertAlign val="subscript"/>
        <sz val="12"/>
        <color indexed="8"/>
        <rFont val="Czcionka tekstu podstawowego"/>
        <charset val="238"/>
      </rPr>
      <t>2</t>
    </r>
    <r>
      <rPr>
        <b/>
        <sz val="12"/>
        <color indexed="8"/>
        <rFont val="Czcionka tekstu podstawowego"/>
        <family val="2"/>
        <charset val="238"/>
      </rPr>
      <t>(x))</t>
    </r>
    <r>
      <rPr>
        <b/>
        <sz val="11"/>
        <rFont val="Czcionka tekstu podstawowego"/>
        <family val="2"/>
        <charset val="238"/>
      </rPr>
      <t/>
    </r>
  </si>
  <si>
    <t>x</t>
  </si>
  <si>
    <r>
      <t>a</t>
    </r>
    <r>
      <rPr>
        <b/>
        <vertAlign val="subscript"/>
        <sz val="12"/>
        <rFont val="Czcionka tekstu podstawowego"/>
        <charset val="238"/>
      </rPr>
      <t>1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</si>
  <si>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2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</si>
  <si>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3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</si>
  <si>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4i</t>
    </r>
  </si>
  <si>
    <r>
      <t>a</t>
    </r>
    <r>
      <rPr>
        <b/>
        <vertAlign val="subscript"/>
        <sz val="12"/>
        <rFont val="Czcionka tekstu podstawowego"/>
        <charset val="238"/>
      </rPr>
      <t>5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</si>
  <si>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6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</si>
  <si>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7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</si>
  <si>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8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</si>
  <si>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9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</si>
  <si>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10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</si>
  <si>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11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</si>
  <si>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r>
      <t>a</t>
    </r>
    <r>
      <rPr>
        <b/>
        <vertAlign val="subscript"/>
        <sz val="12"/>
        <rFont val="Czcionka tekstu podstawowego"/>
        <charset val="238"/>
      </rPr>
      <t>12</t>
    </r>
    <r>
      <rPr>
        <b/>
        <i/>
        <vertAlign val="subscript"/>
        <sz val="12"/>
        <color indexed="8"/>
        <rFont val="Czcionka tekstu podstawowego"/>
        <charset val="238"/>
      </rPr>
      <t>i</t>
    </r>
  </si>
  <si>
    <t>mg</t>
  </si>
  <si>
    <t>g</t>
  </si>
  <si>
    <r>
      <t>μ</t>
    </r>
    <r>
      <rPr>
        <b/>
        <i/>
        <sz val="12"/>
        <color indexed="8"/>
        <rFont val="Czcionka tekstu podstawowego"/>
        <family val="2"/>
        <charset val="238"/>
      </rPr>
      <t>g</t>
    </r>
  </si>
  <si>
    <t>100*kcal</t>
  </si>
  <si>
    <r>
      <t>x</t>
    </r>
    <r>
      <rPr>
        <b/>
        <vertAlign val="subscript"/>
        <sz val="12"/>
        <color indexed="8"/>
        <rFont val="Czcionka tekstu podstawowego"/>
        <charset val="238"/>
      </rPr>
      <t>8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</si>
  <si>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9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</si>
  <si>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10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</si>
  <si>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11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</si>
  <si>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12</t>
    </r>
    <r>
      <rPr>
        <sz val="11"/>
        <color indexed="8"/>
        <rFont val="Czcionka tekstu podstawowego"/>
        <family val="2"/>
        <charset val="238"/>
      </rPr>
      <t/>
    </r>
  </si>
  <si>
    <r>
      <t>x</t>
    </r>
    <r>
      <rPr>
        <b/>
        <vertAlign val="subscript"/>
        <sz val="12"/>
        <color indexed="8"/>
        <rFont val="Czcionka tekstu podstawowego"/>
        <charset val="238"/>
      </rPr>
      <t>13</t>
    </r>
    <r>
      <rPr>
        <sz val="11"/>
        <color indexed="8"/>
        <rFont val="Czcionka tekstu podstawowego"/>
        <family val="2"/>
        <charset val="238"/>
      </rPr>
      <t/>
    </r>
  </si>
  <si>
    <t>Gouda cheese</t>
  </si>
  <si>
    <t>pumpkin seeds</t>
  </si>
  <si>
    <t>corn flakes</t>
  </si>
  <si>
    <t>rye bread</t>
  </si>
  <si>
    <t>proteins</t>
  </si>
  <si>
    <t>fats</t>
  </si>
  <si>
    <t>carbohydrates</t>
  </si>
  <si>
    <t>calcium</t>
  </si>
  <si>
    <t>phosphorus</t>
  </si>
  <si>
    <t>magnesium</t>
  </si>
  <si>
    <t>iron</t>
  </si>
  <si>
    <t>vitamin A</t>
  </si>
  <si>
    <t>vitamin D</t>
  </si>
  <si>
    <t>vitamin B2</t>
  </si>
  <si>
    <t>vitamin C</t>
  </si>
  <si>
    <t>1 unit = 100g</t>
  </si>
  <si>
    <t>milk</t>
  </si>
  <si>
    <t>butter</t>
  </si>
  <si>
    <t>cottage (high-fat) cheese</t>
  </si>
  <si>
    <t>bananas</t>
  </si>
  <si>
    <t>apples</t>
  </si>
  <si>
    <t>red bits</t>
  </si>
  <si>
    <t>potatoes</t>
  </si>
  <si>
    <t>pork butt</t>
  </si>
  <si>
    <t>pork loin (bone in)</t>
  </si>
  <si>
    <r>
      <t>l</t>
    </r>
    <r>
      <rPr>
        <b/>
        <vertAlign val="subscript"/>
        <sz val="12"/>
        <color indexed="8"/>
        <rFont val="Czcionka tekstu podstawowego"/>
        <charset val="238"/>
      </rPr>
      <t>1</t>
    </r>
    <r>
      <rPr>
        <b/>
        <sz val="12"/>
        <color indexed="8"/>
        <rFont val="Czcionka tekstu podstawowego"/>
        <family val="2"/>
        <charset val="238"/>
      </rPr>
      <t>(y*</t>
    </r>
    <r>
      <rPr>
        <b/>
        <vertAlign val="subscript"/>
        <sz val="12"/>
        <color indexed="8"/>
        <rFont val="Czcionka tekstu podstawowego"/>
        <charset val="238"/>
      </rPr>
      <t>1</t>
    </r>
    <r>
      <rPr>
        <b/>
        <sz val="12"/>
        <color indexed="8"/>
        <rFont val="Czcionka tekstu podstawowego"/>
        <family val="2"/>
        <charset val="238"/>
      </rPr>
      <t xml:space="preserve"> - f'</t>
    </r>
    <r>
      <rPr>
        <b/>
        <vertAlign val="subscript"/>
        <sz val="12"/>
        <color indexed="8"/>
        <rFont val="Czcionka tekstu podstawowego"/>
        <charset val="238"/>
      </rPr>
      <t>1</t>
    </r>
    <r>
      <rPr>
        <b/>
        <sz val="12"/>
        <color indexed="8"/>
        <rFont val="Czcionka tekstu podstawowego"/>
        <charset val="238"/>
      </rPr>
      <t>(x)</t>
    </r>
    <r>
      <rPr>
        <b/>
        <sz val="12"/>
        <color indexed="8"/>
        <rFont val="Czcionka tekstu podstawowego"/>
        <family val="2"/>
        <charset val="238"/>
      </rPr>
      <t>)</t>
    </r>
    <r>
      <rPr>
        <b/>
        <sz val="11"/>
        <rFont val="Czcionka tekstu podstawowego"/>
        <family val="2"/>
        <charset val="238"/>
      </rPr>
      <t/>
    </r>
  </si>
  <si>
    <t>price</t>
  </si>
  <si>
    <t>t</t>
  </si>
  <si>
    <t>energy equivalent</t>
  </si>
  <si>
    <r>
      <t>f'</t>
    </r>
    <r>
      <rPr>
        <b/>
        <vertAlign val="subscript"/>
        <sz val="12"/>
        <color indexed="8"/>
        <rFont val="Czcionka tekstu podstawowego"/>
        <family val="2"/>
        <charset val="238"/>
      </rPr>
      <t>1</t>
    </r>
    <r>
      <rPr>
        <b/>
        <sz val="12"/>
        <color indexed="8"/>
        <rFont val="Czcionka tekstu podstawowego"/>
        <family val="2"/>
        <charset val="238"/>
      </rPr>
      <t>(x</t>
    </r>
    <r>
      <rPr>
        <b/>
        <sz val="12"/>
        <color indexed="8"/>
        <rFont val="Czcionka tekstu podstawowego"/>
        <family val="2"/>
        <charset val="238"/>
      </rPr>
      <t>)</t>
    </r>
  </si>
  <si>
    <r>
      <t>f</t>
    </r>
    <r>
      <rPr>
        <b/>
        <vertAlign val="subscript"/>
        <sz val="12"/>
        <color indexed="8"/>
        <rFont val="Czcionka tekstu podstawowego"/>
        <family val="2"/>
        <charset val="238"/>
      </rPr>
      <t>2</t>
    </r>
    <r>
      <rPr>
        <b/>
        <sz val="12"/>
        <color indexed="8"/>
        <rFont val="Czcionka tekstu podstawowego"/>
        <family val="2"/>
        <charset val="238"/>
      </rPr>
      <t>(x</t>
    </r>
    <r>
      <rPr>
        <b/>
        <sz val="12"/>
        <color indexed="8"/>
        <rFont val="Czcionka tekstu podstawowego"/>
        <family val="2"/>
        <charset val="238"/>
      </rPr>
      <t>)</t>
    </r>
  </si>
  <si>
    <t>PLN</t>
  </si>
  <si>
    <t>vitamin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</si>
</sst>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2"/>
      <color indexed="8"/>
      <name val="Czcionka tekstu podstawowego"/>
      <family val="2"/>
      <charset val="238"/>
    </font>
    <font>
      <b/>
      <vertAlign val="subscript"/>
      <sz val="12"/>
      <color indexed="8"/>
      <name val="Czcionka tekstu podstawowego"/>
      <family val="2"/>
      <charset val="238"/>
    </font>
    <font>
      <b/>
      <sz val="12"/>
      <color indexed="10"/>
      <name val="Czcionka tekstu podstawowego"/>
      <family val="2"/>
      <charset val="238"/>
    </font>
    <font>
      <b/>
      <sz val="12"/>
      <color indexed="8"/>
      <name val="Symbol"/>
      <family val="1"/>
      <charset val="2"/>
    </font>
    <font>
      <b/>
      <i/>
      <sz val="12"/>
      <color indexed="60"/>
      <name val="Czcionka tekstu podstawowego"/>
      <charset val="238"/>
    </font>
    <font>
      <b/>
      <i/>
      <sz val="12"/>
      <color indexed="8"/>
      <name val="Symbol"/>
      <family val="1"/>
      <charset val="2"/>
    </font>
    <font>
      <b/>
      <i/>
      <vertAlign val="subscript"/>
      <sz val="12"/>
      <color indexed="8"/>
      <name val="Czcionka tekstu podstawowego"/>
      <charset val="238"/>
    </font>
    <font>
      <b/>
      <vertAlign val="subscript"/>
      <sz val="12"/>
      <color indexed="8"/>
      <name val="Czcionka tekstu podstawowego"/>
      <charset val="238"/>
    </font>
    <font>
      <b/>
      <sz val="12"/>
      <name val="Czcionka tekstu podstawowego"/>
      <charset val="238"/>
    </font>
    <font>
      <b/>
      <vertAlign val="superscript"/>
      <sz val="12"/>
      <color indexed="8"/>
      <name val="Czcionka tekstu podstawowego"/>
      <charset val="238"/>
    </font>
    <font>
      <b/>
      <vertAlign val="subscript"/>
      <sz val="12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2"/>
      <name val="Czcionka tekstu podstawowego"/>
      <family val="2"/>
      <charset val="238"/>
    </font>
    <font>
      <b/>
      <i/>
      <sz val="12"/>
      <color indexed="8"/>
      <name val="Czcionka tekstu podstawowego"/>
      <charset val="238"/>
    </font>
    <font>
      <b/>
      <i/>
      <sz val="12"/>
      <color indexed="8"/>
      <name val="Czcionka tekstu podstawowego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2"/>
      <color indexed="10"/>
      <name val="Czcionka tekstu podstawowego"/>
      <charset val="238"/>
    </font>
    <font>
      <b/>
      <sz val="12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double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1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9" fillId="0" borderId="3" xfId="0" applyFont="1" applyFill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2" fontId="7" fillId="7" borderId="12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 wrapText="1"/>
    </xf>
    <xf numFmtId="164" fontId="16" fillId="8" borderId="4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Y193"/>
  <sheetViews>
    <sheetView tabSelected="1" topLeftCell="A10" zoomScaleNormal="100" workbookViewId="0">
      <selection activeCell="D15" sqref="D15"/>
    </sheetView>
  </sheetViews>
  <sheetFormatPr defaultColWidth="9" defaultRowHeight="18.75"/>
  <cols>
    <col min="1" max="1" width="1.875" style="5" customWidth="1"/>
    <col min="2" max="2" width="9.5" style="5" customWidth="1"/>
    <col min="3" max="3" width="9.75" style="5" customWidth="1"/>
    <col min="4" max="4" width="16" style="5" customWidth="1"/>
    <col min="5" max="5" width="14.625" style="5" customWidth="1"/>
    <col min="6" max="6" width="10.875" style="5" customWidth="1"/>
    <col min="7" max="7" width="13.625" style="5" customWidth="1"/>
    <col min="8" max="9" width="11.25" style="5" bestFit="1" customWidth="1"/>
    <col min="10" max="10" width="10.875" style="5" customWidth="1"/>
    <col min="11" max="13" width="11.25" style="5" bestFit="1" customWidth="1"/>
    <col min="14" max="14" width="10.875" style="5" customWidth="1"/>
    <col min="15" max="19" width="11.25" style="5" bestFit="1" customWidth="1"/>
    <col min="20" max="20" width="12.625" style="5" customWidth="1"/>
    <col min="21" max="16384" width="9" style="5"/>
  </cols>
  <sheetData>
    <row r="1" spans="4:24" ht="47.25">
      <c r="G1" s="28" t="s">
        <v>54</v>
      </c>
      <c r="H1" s="28" t="s">
        <v>55</v>
      </c>
      <c r="I1" s="28" t="s">
        <v>56</v>
      </c>
      <c r="J1" s="28" t="s">
        <v>57</v>
      </c>
      <c r="K1" s="28" t="s">
        <v>58</v>
      </c>
      <c r="L1" s="28" t="s">
        <v>59</v>
      </c>
      <c r="M1" s="28" t="s">
        <v>60</v>
      </c>
      <c r="N1" s="28" t="s">
        <v>52</v>
      </c>
      <c r="O1" s="28" t="s">
        <v>53</v>
      </c>
      <c r="P1" s="28" t="s">
        <v>36</v>
      </c>
      <c r="Q1" s="28" t="s">
        <v>37</v>
      </c>
      <c r="R1" s="28" t="s">
        <v>38</v>
      </c>
      <c r="S1" s="28" t="s">
        <v>39</v>
      </c>
    </row>
    <row r="2" spans="4:24" ht="19.5" thickBot="1">
      <c r="D2" s="6"/>
      <c r="E2" s="6"/>
      <c r="F2" s="7" t="s">
        <v>13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25" t="s">
        <v>11</v>
      </c>
      <c r="N2" s="25" t="s">
        <v>30</v>
      </c>
      <c r="O2" s="25" t="s">
        <v>31</v>
      </c>
      <c r="P2" s="25" t="s">
        <v>32</v>
      </c>
      <c r="Q2" s="26" t="s">
        <v>33</v>
      </c>
      <c r="R2" s="25" t="s">
        <v>34</v>
      </c>
      <c r="S2" s="26" t="s">
        <v>35</v>
      </c>
      <c r="T2" s="6"/>
      <c r="U2" s="6"/>
      <c r="V2" s="6"/>
      <c r="W2" s="6"/>
    </row>
    <row r="3" spans="4:24" ht="31.5" thickTop="1" thickBot="1">
      <c r="D3" s="6"/>
      <c r="E3" s="6"/>
      <c r="F3" s="11" t="s">
        <v>51</v>
      </c>
      <c r="G3" s="23">
        <v>2.5</v>
      </c>
      <c r="H3" s="24">
        <v>2.5</v>
      </c>
      <c r="I3" s="24">
        <v>2.5</v>
      </c>
      <c r="J3" s="24">
        <v>2.5</v>
      </c>
      <c r="K3" s="24">
        <v>2.5</v>
      </c>
      <c r="L3" s="24">
        <v>2.5</v>
      </c>
      <c r="M3" s="29">
        <v>2.5730166670987209E-2</v>
      </c>
      <c r="N3" s="29">
        <v>5</v>
      </c>
      <c r="O3" s="29">
        <v>1</v>
      </c>
      <c r="P3" s="29">
        <v>1</v>
      </c>
      <c r="Q3" s="30">
        <v>1</v>
      </c>
      <c r="R3" s="29">
        <v>1</v>
      </c>
      <c r="S3" s="30">
        <v>2</v>
      </c>
      <c r="T3" s="6"/>
      <c r="U3" s="34" t="s">
        <v>0</v>
      </c>
      <c r="V3" s="35" t="s">
        <v>1</v>
      </c>
      <c r="W3" s="6"/>
    </row>
    <row r="4" spans="4:24" ht="19.5" thickTop="1">
      <c r="D4" s="7" t="s">
        <v>62</v>
      </c>
      <c r="E4" s="11" t="s">
        <v>67</v>
      </c>
      <c r="F4" s="12" t="s">
        <v>65</v>
      </c>
      <c r="G4" s="16">
        <v>-1.056</v>
      </c>
      <c r="H4" s="16">
        <v>-0.4</v>
      </c>
      <c r="I4" s="16">
        <v>-0.22000000000000003</v>
      </c>
      <c r="J4" s="16">
        <v>-0.1</v>
      </c>
      <c r="K4" s="16">
        <v>-8.0000000000000016E-2</v>
      </c>
      <c r="L4" s="16">
        <v>-1.008</v>
      </c>
      <c r="M4" s="16">
        <v>-1.3090000000000002</v>
      </c>
      <c r="N4" s="16">
        <v>-0.185</v>
      </c>
      <c r="O4" s="16">
        <v>-0.98</v>
      </c>
      <c r="P4" s="16">
        <v>-1.2</v>
      </c>
      <c r="Q4" s="16">
        <v>-1.9990000000000001</v>
      </c>
      <c r="R4" s="16">
        <v>-1.1998</v>
      </c>
      <c r="S4" s="16">
        <v>-0.65800000000000003</v>
      </c>
      <c r="T4" s="37">
        <f>SUMPRODUCT($G$3:$S$3,G4:S4)</f>
        <v>-14.813480788172324</v>
      </c>
      <c r="U4" s="38">
        <f>-7.85</f>
        <v>-7.85</v>
      </c>
      <c r="V4" s="39">
        <f>U4+0.1</f>
        <v>-7.75</v>
      </c>
      <c r="W4" s="6"/>
      <c r="X4" s="36"/>
    </row>
    <row r="5" spans="4:24" ht="31.5">
      <c r="D5" s="7" t="s">
        <v>64</v>
      </c>
      <c r="E5" s="20" t="s">
        <v>29</v>
      </c>
      <c r="F5" s="12" t="s">
        <v>66</v>
      </c>
      <c r="G5" s="27">
        <v>1.75</v>
      </c>
      <c r="H5" s="27">
        <v>0.59850000000000003</v>
      </c>
      <c r="I5" s="27">
        <v>0.33579999999999999</v>
      </c>
      <c r="J5" s="27">
        <v>0.28499999999999998</v>
      </c>
      <c r="K5" s="27">
        <v>0.64599999999999991</v>
      </c>
      <c r="L5" s="27">
        <v>2.1074000000000002</v>
      </c>
      <c r="M5" s="27">
        <v>1.1832</v>
      </c>
      <c r="N5" s="27">
        <v>0.47</v>
      </c>
      <c r="O5" s="27">
        <v>7.35</v>
      </c>
      <c r="P5" s="27">
        <v>2.8756000000000004</v>
      </c>
      <c r="Q5" s="27">
        <v>5.56</v>
      </c>
      <c r="R5" s="27">
        <v>3.63</v>
      </c>
      <c r="S5" s="27">
        <v>2.25</v>
      </c>
      <c r="T5" s="37">
        <f t="shared" ref="T5:T17" si="0">SUMPRODUCT($G$3:$S$3,G5:S5)</f>
        <v>40.602793933205113</v>
      </c>
      <c r="U5" s="38">
        <v>43.53</v>
      </c>
      <c r="V5" s="39">
        <f>U5+0.1</f>
        <v>43.63</v>
      </c>
      <c r="W5"/>
      <c r="X5" s="36"/>
    </row>
    <row r="6" spans="4:24">
      <c r="D6" s="7" t="s">
        <v>40</v>
      </c>
      <c r="E6" s="14" t="s">
        <v>27</v>
      </c>
      <c r="F6" s="9" t="s">
        <v>14</v>
      </c>
      <c r="G6" s="18">
        <v>17.7</v>
      </c>
      <c r="H6" s="19">
        <v>0.63</v>
      </c>
      <c r="I6" s="19">
        <v>0.29199999999999998</v>
      </c>
      <c r="J6" s="19">
        <v>1.35</v>
      </c>
      <c r="K6" s="19">
        <v>1.444</v>
      </c>
      <c r="L6" s="19">
        <v>13.120000000000001</v>
      </c>
      <c r="M6" s="19">
        <v>14.28</v>
      </c>
      <c r="N6" s="19">
        <v>3.4</v>
      </c>
      <c r="O6" s="19">
        <v>0.7</v>
      </c>
      <c r="P6" s="19">
        <v>25.388999999999999</v>
      </c>
      <c r="Q6" s="19">
        <v>24.5</v>
      </c>
      <c r="R6" s="19">
        <v>6.9</v>
      </c>
      <c r="S6" s="19">
        <v>6.8</v>
      </c>
      <c r="T6" s="37">
        <f t="shared" si="0"/>
        <v>174.79642678006169</v>
      </c>
      <c r="U6" s="22">
        <v>54</v>
      </c>
      <c r="V6" s="6"/>
      <c r="W6" s="6"/>
    </row>
    <row r="7" spans="4:24">
      <c r="D7" s="7" t="s">
        <v>41</v>
      </c>
      <c r="E7" s="14" t="s">
        <v>27</v>
      </c>
      <c r="F7" s="9" t="s">
        <v>15</v>
      </c>
      <c r="G7" s="19">
        <v>10.1</v>
      </c>
      <c r="H7" s="19">
        <v>0.189</v>
      </c>
      <c r="I7" s="19">
        <v>0.29199999999999998</v>
      </c>
      <c r="J7" s="19">
        <v>7.5000000000000011E-2</v>
      </c>
      <c r="K7" s="19">
        <v>7.6000000000000012E-2</v>
      </c>
      <c r="L7" s="19">
        <v>17.794</v>
      </c>
      <c r="M7" s="19">
        <v>6.7999999999999989</v>
      </c>
      <c r="N7" s="19">
        <v>1.5</v>
      </c>
      <c r="O7" s="19">
        <v>82.5</v>
      </c>
      <c r="P7" s="19">
        <v>20.838999999999999</v>
      </c>
      <c r="Q7" s="19">
        <v>45.8</v>
      </c>
      <c r="R7" s="19">
        <v>2.5</v>
      </c>
      <c r="S7" s="19">
        <v>1.8</v>
      </c>
      <c r="T7" s="37">
        <f t="shared" si="0"/>
        <v>234.22896513336272</v>
      </c>
      <c r="U7" s="22">
        <v>81</v>
      </c>
      <c r="V7" s="6"/>
      <c r="W7" s="6"/>
    </row>
    <row r="8" spans="4:24" ht="20.25" customHeight="1">
      <c r="D8" s="7" t="s">
        <v>42</v>
      </c>
      <c r="E8" s="14" t="s">
        <v>27</v>
      </c>
      <c r="F8" s="9" t="s">
        <v>16</v>
      </c>
      <c r="G8" s="19">
        <v>37</v>
      </c>
      <c r="H8" s="19">
        <v>14.805</v>
      </c>
      <c r="I8" s="19">
        <v>8.8330000000000002</v>
      </c>
      <c r="J8" s="19">
        <v>7.125</v>
      </c>
      <c r="K8" s="19">
        <v>15.58</v>
      </c>
      <c r="L8" s="19">
        <v>0</v>
      </c>
      <c r="M8" s="19">
        <v>0</v>
      </c>
      <c r="N8" s="19">
        <v>5</v>
      </c>
      <c r="O8" s="19">
        <v>0.7</v>
      </c>
      <c r="P8" s="19">
        <v>9.1000000000000011E-2</v>
      </c>
      <c r="Q8" s="19">
        <v>18</v>
      </c>
      <c r="R8" s="19">
        <v>83.6</v>
      </c>
      <c r="S8" s="19">
        <v>53.8</v>
      </c>
      <c r="T8" s="37">
        <f t="shared" si="0"/>
        <v>443.34850000000006</v>
      </c>
      <c r="U8" s="22">
        <v>355</v>
      </c>
      <c r="V8" s="6"/>
      <c r="W8" s="6"/>
    </row>
    <row r="9" spans="4:24">
      <c r="D9" s="7" t="s">
        <v>43</v>
      </c>
      <c r="E9" s="14" t="s">
        <v>26</v>
      </c>
      <c r="F9" s="9" t="s">
        <v>17</v>
      </c>
      <c r="G9" s="13">
        <v>88</v>
      </c>
      <c r="H9" s="13">
        <v>3.7800000000000002</v>
      </c>
      <c r="I9" s="13">
        <v>2.92</v>
      </c>
      <c r="J9" s="13">
        <v>30.75</v>
      </c>
      <c r="K9" s="13">
        <v>3.04</v>
      </c>
      <c r="L9" s="13">
        <v>4.1000000000000005</v>
      </c>
      <c r="M9" s="13">
        <v>10.199999999999999</v>
      </c>
      <c r="N9" s="13">
        <v>120</v>
      </c>
      <c r="O9" s="13">
        <v>16</v>
      </c>
      <c r="P9" s="13">
        <v>734.37</v>
      </c>
      <c r="Q9" s="13">
        <v>43</v>
      </c>
      <c r="R9" s="13">
        <v>8</v>
      </c>
      <c r="S9" s="13">
        <v>66</v>
      </c>
      <c r="T9" s="37">
        <f t="shared" si="0"/>
        <v>1865.1074477000441</v>
      </c>
      <c r="U9" s="22">
        <v>1100</v>
      </c>
      <c r="V9" s="6"/>
      <c r="W9" s="6"/>
    </row>
    <row r="10" spans="4:24">
      <c r="D10" s="7" t="s">
        <v>44</v>
      </c>
      <c r="E10" s="14" t="s">
        <v>26</v>
      </c>
      <c r="F10" s="9" t="s">
        <v>18</v>
      </c>
      <c r="G10" s="13">
        <v>216</v>
      </c>
      <c r="H10" s="13">
        <v>12.6</v>
      </c>
      <c r="I10" s="13">
        <v>6.57</v>
      </c>
      <c r="J10" s="13">
        <v>12.75</v>
      </c>
      <c r="K10" s="13">
        <v>46.36</v>
      </c>
      <c r="L10" s="13">
        <v>130.38000000000002</v>
      </c>
      <c r="M10" s="13">
        <v>141.44</v>
      </c>
      <c r="N10" s="13">
        <v>86</v>
      </c>
      <c r="O10" s="13">
        <v>12</v>
      </c>
      <c r="P10" s="13">
        <v>469.56</v>
      </c>
      <c r="Q10" s="13">
        <v>1170</v>
      </c>
      <c r="R10" s="13">
        <v>40</v>
      </c>
      <c r="S10" s="13">
        <v>245</v>
      </c>
      <c r="T10" s="37">
        <f t="shared" si="0"/>
        <v>3676.8492747739447</v>
      </c>
      <c r="U10" s="22">
        <v>800</v>
      </c>
      <c r="V10" s="6"/>
      <c r="W10" s="6"/>
    </row>
    <row r="11" spans="4:24">
      <c r="D11" s="7" t="s">
        <v>45</v>
      </c>
      <c r="E11" s="14" t="s">
        <v>26</v>
      </c>
      <c r="F11" s="9" t="s">
        <v>19</v>
      </c>
      <c r="G11" s="13">
        <v>9</v>
      </c>
      <c r="H11" s="13">
        <v>20.79</v>
      </c>
      <c r="I11" s="13">
        <v>2.19</v>
      </c>
      <c r="J11" s="13">
        <v>12.75</v>
      </c>
      <c r="K11" s="13">
        <v>17.48</v>
      </c>
      <c r="L11" s="13">
        <v>15.580000000000002</v>
      </c>
      <c r="M11" s="13">
        <v>16.32</v>
      </c>
      <c r="N11" s="13">
        <v>12</v>
      </c>
      <c r="O11" s="13">
        <v>1</v>
      </c>
      <c r="P11" s="13">
        <v>28.21</v>
      </c>
      <c r="Q11" s="13">
        <v>540</v>
      </c>
      <c r="R11" s="13">
        <v>6</v>
      </c>
      <c r="S11" s="13">
        <v>71</v>
      </c>
      <c r="T11" s="37">
        <f t="shared" si="0"/>
        <v>972.10491632007052</v>
      </c>
      <c r="U11" s="22">
        <v>320</v>
      </c>
      <c r="V11" s="6"/>
      <c r="W11" s="6"/>
    </row>
    <row r="12" spans="4:24">
      <c r="D12" s="7" t="s">
        <v>46</v>
      </c>
      <c r="E12" s="14" t="s">
        <v>26</v>
      </c>
      <c r="F12" s="9" t="s">
        <v>20</v>
      </c>
      <c r="G12" s="19">
        <v>0.2</v>
      </c>
      <c r="H12" s="19">
        <v>0.252</v>
      </c>
      <c r="I12" s="19">
        <v>0.219</v>
      </c>
      <c r="J12" s="19">
        <v>1.2749999999999999</v>
      </c>
      <c r="K12" s="19">
        <v>0.45599999999999996</v>
      </c>
      <c r="L12" s="19">
        <v>0.90200000000000014</v>
      </c>
      <c r="M12" s="19">
        <v>0.67999999999999994</v>
      </c>
      <c r="N12" s="19">
        <v>0.1</v>
      </c>
      <c r="O12" s="19">
        <v>0.1</v>
      </c>
      <c r="P12" s="19">
        <v>0.63700000000000001</v>
      </c>
      <c r="Q12" s="19">
        <v>15</v>
      </c>
      <c r="R12" s="19">
        <v>0.8</v>
      </c>
      <c r="S12" s="19">
        <v>2.5</v>
      </c>
      <c r="T12" s="37">
        <f t="shared" si="0"/>
        <v>30.31449651333627</v>
      </c>
      <c r="U12" s="22">
        <v>15</v>
      </c>
      <c r="V12" s="6"/>
      <c r="W12" s="6"/>
    </row>
    <row r="13" spans="4:24">
      <c r="D13" s="7" t="s">
        <v>47</v>
      </c>
      <c r="E13" s="15" t="s">
        <v>28</v>
      </c>
      <c r="F13" s="9" t="s">
        <v>21</v>
      </c>
      <c r="G13" s="13">
        <v>83</v>
      </c>
      <c r="H13" s="13">
        <v>5.04</v>
      </c>
      <c r="I13" s="13">
        <v>2.92</v>
      </c>
      <c r="J13" s="13">
        <v>1.5</v>
      </c>
      <c r="K13" s="13">
        <v>0.76</v>
      </c>
      <c r="L13" s="13">
        <v>0</v>
      </c>
      <c r="M13" s="13">
        <v>0</v>
      </c>
      <c r="N13" s="13">
        <v>25</v>
      </c>
      <c r="O13" s="13">
        <v>814</v>
      </c>
      <c r="P13" s="13">
        <v>251.16</v>
      </c>
      <c r="Q13" s="13">
        <v>38</v>
      </c>
      <c r="R13" s="13">
        <v>0</v>
      </c>
      <c r="S13" s="13">
        <v>0</v>
      </c>
      <c r="T13" s="37">
        <f t="shared" si="0"/>
        <v>1461.21</v>
      </c>
      <c r="U13" s="22">
        <v>600</v>
      </c>
      <c r="V13" s="6"/>
      <c r="W13" s="6"/>
    </row>
    <row r="14" spans="4:24">
      <c r="D14" s="7" t="s">
        <v>48</v>
      </c>
      <c r="E14" s="15" t="s">
        <v>28</v>
      </c>
      <c r="F14" s="9" t="s">
        <v>22</v>
      </c>
      <c r="G14" s="21">
        <v>62</v>
      </c>
      <c r="H14" s="21">
        <v>0</v>
      </c>
      <c r="I14" s="21">
        <v>0</v>
      </c>
      <c r="J14" s="21">
        <v>0</v>
      </c>
      <c r="K14" s="21">
        <v>0</v>
      </c>
      <c r="L14" s="21">
        <v>0.57399999999999995</v>
      </c>
      <c r="M14" s="21">
        <v>0.40799999999999997</v>
      </c>
      <c r="N14" s="21">
        <v>0.02</v>
      </c>
      <c r="O14" s="21">
        <v>0.76</v>
      </c>
      <c r="P14" s="21">
        <v>0.21840000000000001</v>
      </c>
      <c r="Q14" s="21">
        <v>0</v>
      </c>
      <c r="R14" s="21">
        <v>0</v>
      </c>
      <c r="S14" s="21">
        <v>0</v>
      </c>
      <c r="T14" s="37">
        <f t="shared" si="0"/>
        <v>157.52389790800174</v>
      </c>
      <c r="U14" s="22">
        <v>10</v>
      </c>
      <c r="V14" s="6"/>
      <c r="W14" s="6"/>
    </row>
    <row r="15" spans="4:24">
      <c r="D15" s="7" t="s">
        <v>68</v>
      </c>
      <c r="E15" s="14" t="s">
        <v>26</v>
      </c>
      <c r="F15" s="9" t="s">
        <v>23</v>
      </c>
      <c r="G15" s="17">
        <v>3.1E-2</v>
      </c>
      <c r="H15" s="17">
        <v>2.52E-2</v>
      </c>
      <c r="I15" s="17">
        <v>2.4820000000000002E-2</v>
      </c>
      <c r="J15" s="17">
        <v>1.4999999999999999E-2</v>
      </c>
      <c r="K15" s="17">
        <v>7.2959999999999997E-2</v>
      </c>
      <c r="L15" s="17">
        <v>0.49118000000000001</v>
      </c>
      <c r="M15" s="17">
        <v>0.6725199999999999</v>
      </c>
      <c r="N15" s="17">
        <v>3.6999999999999998E-2</v>
      </c>
      <c r="O15" s="17">
        <v>7.0000000000000001E-3</v>
      </c>
      <c r="P15" s="17">
        <v>2.366E-2</v>
      </c>
      <c r="Q15" s="17">
        <v>0.21</v>
      </c>
      <c r="R15" s="17">
        <v>7.0000000000000001E-3</v>
      </c>
      <c r="S15" s="17">
        <v>0.192</v>
      </c>
      <c r="T15" s="37">
        <f t="shared" si="0"/>
        <v>2.4843640516895724</v>
      </c>
      <c r="U15" s="22">
        <v>1.4</v>
      </c>
      <c r="V15" s="6"/>
      <c r="W15" s="6"/>
    </row>
    <row r="16" spans="4:24">
      <c r="D16" s="7" t="s">
        <v>49</v>
      </c>
      <c r="E16" s="14" t="s">
        <v>26</v>
      </c>
      <c r="F16" s="9" t="s">
        <v>24</v>
      </c>
      <c r="G16" s="17">
        <v>0.35799999999999998</v>
      </c>
      <c r="H16" s="17">
        <v>6.3E-2</v>
      </c>
      <c r="I16" s="17">
        <v>1.898E-2</v>
      </c>
      <c r="J16" s="17">
        <v>3.7500000000000006E-2</v>
      </c>
      <c r="K16" s="17">
        <v>3.116E-2</v>
      </c>
      <c r="L16" s="17">
        <v>0.22632000000000005</v>
      </c>
      <c r="M16" s="17">
        <v>0.12647999999999998</v>
      </c>
      <c r="N16" s="17">
        <v>0.17</v>
      </c>
      <c r="O16" s="17">
        <v>3.5000000000000003E-2</v>
      </c>
      <c r="P16" s="17">
        <v>0.35672000000000004</v>
      </c>
      <c r="Q16" s="17">
        <v>0.32</v>
      </c>
      <c r="R16" s="17">
        <v>4.8000000000000001E-2</v>
      </c>
      <c r="S16" s="17">
        <v>0.17199999999999999</v>
      </c>
      <c r="T16" s="37">
        <f t="shared" si="0"/>
        <v>3.7943743514805468</v>
      </c>
      <c r="U16" s="22">
        <v>1.9</v>
      </c>
      <c r="V16" s="6"/>
      <c r="W16" s="6"/>
    </row>
    <row r="17" spans="2:25">
      <c r="D17" s="7" t="s">
        <v>50</v>
      </c>
      <c r="E17" s="14" t="s">
        <v>26</v>
      </c>
      <c r="F17" s="9" t="s">
        <v>25</v>
      </c>
      <c r="G17" s="19">
        <v>0</v>
      </c>
      <c r="H17" s="19">
        <v>5.67</v>
      </c>
      <c r="I17" s="19">
        <v>6.7159999999999993</v>
      </c>
      <c r="J17" s="19">
        <v>7.5</v>
      </c>
      <c r="K17" s="19">
        <v>8.36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  <c r="Q17" s="19">
        <v>0</v>
      </c>
      <c r="R17" s="19">
        <v>0</v>
      </c>
      <c r="S17" s="19">
        <v>0.1</v>
      </c>
      <c r="T17" s="37">
        <f t="shared" si="0"/>
        <v>75.815000000000012</v>
      </c>
      <c r="U17" s="22">
        <v>60</v>
      </c>
      <c r="V17" s="6"/>
      <c r="W17" s="6"/>
    </row>
    <row r="18" spans="2:25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>
      <c r="B19" s="1" t="s">
        <v>3</v>
      </c>
      <c r="C19" s="1" t="s">
        <v>4</v>
      </c>
      <c r="D19" s="4" t="s">
        <v>61</v>
      </c>
      <c r="E19" s="32">
        <f>B20*(V4-T4)</f>
        <v>2.119044236451697</v>
      </c>
      <c r="I19" s="2"/>
      <c r="N19" s="2"/>
      <c r="O19" s="2"/>
      <c r="P19" s="2"/>
      <c r="Q19" s="2"/>
      <c r="R19" s="2"/>
    </row>
    <row r="20" spans="2:25">
      <c r="B20" s="40">
        <v>0.3</v>
      </c>
      <c r="C20" s="41">
        <f>1-B20</f>
        <v>0.7</v>
      </c>
      <c r="D20" s="4" t="s">
        <v>12</v>
      </c>
      <c r="E20" s="32">
        <f>C20*(V5-T5)</f>
        <v>2.1190442467564221</v>
      </c>
      <c r="I20" s="2"/>
      <c r="N20" s="2"/>
      <c r="O20" s="2"/>
      <c r="P20" s="2"/>
      <c r="Q20" s="2"/>
      <c r="R20" s="2"/>
    </row>
    <row r="21" spans="2:25">
      <c r="B21" s="2"/>
      <c r="D21" s="3" t="s">
        <v>2</v>
      </c>
      <c r="E21" s="33">
        <f>MAX(E19:E20)</f>
        <v>2.1190442467564221</v>
      </c>
      <c r="I21" s="2"/>
      <c r="N21" s="2"/>
      <c r="O21" s="2"/>
      <c r="P21" s="2"/>
      <c r="Q21" s="2"/>
      <c r="R21" s="2"/>
    </row>
    <row r="22" spans="2:25">
      <c r="D22" s="8"/>
      <c r="E22" s="8"/>
      <c r="F22" s="31"/>
      <c r="G22" s="3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25" ht="31.5" customHeight="1">
      <c r="B23"/>
      <c r="C23"/>
      <c r="D23" s="7" t="s">
        <v>63</v>
      </c>
      <c r="E23" s="42">
        <v>2.1190442384750594</v>
      </c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2: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2: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2: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2:18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2:18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2:18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2:18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2:18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2:18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8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2:18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18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18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18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18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8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8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8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18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18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18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18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18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18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18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2:18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18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2:18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2:18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2:18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2:18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2:18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18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2:18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2:18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2:18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2:18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2:18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2:18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2:18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2:18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2:18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2:18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2:18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2:18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2:18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2:18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2:18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2:18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2:18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2:18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2:18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2:18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2:18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2:18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2:18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2:18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2:18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2:18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2:18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2:18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2:18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2:18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2:18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2:18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2:18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2:18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2:18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2:18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2:18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2:18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2:18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2:18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2:18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2:18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8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8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2:18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2:18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2:18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2:18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2:18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2:18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2:18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2:18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2:18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2:18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2:18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2:18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2:18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2:18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2:18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2:18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2:18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2:18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2:18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2:18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2:18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2:18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2:18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2:18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2:18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2:18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2:18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2:18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2:18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2:18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2:18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2:18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2:18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2:18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Diet_Selection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Kaliszewski</dc:creator>
  <cp:lastModifiedBy>Ignacy</cp:lastModifiedBy>
  <cp:lastPrinted>2009-01-22T08:37:11Z</cp:lastPrinted>
  <dcterms:created xsi:type="dcterms:W3CDTF">2008-12-30T09:50:53Z</dcterms:created>
  <dcterms:modified xsi:type="dcterms:W3CDTF">2016-02-05T19:20:53Z</dcterms:modified>
</cp:coreProperties>
</file>